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. mell." sheetId="1" r:id="rId1"/>
    <sheet name="1a. mell." sheetId="2" r:id="rId2"/>
    <sheet name="2. mell." sheetId="3" r:id="rId3"/>
    <sheet name="2a. mell." sheetId="4" r:id="rId4"/>
    <sheet name="3. mell." sheetId="5" r:id="rId5"/>
    <sheet name="3a. mell." sheetId="6" r:id="rId6"/>
  </sheets>
  <definedNames/>
  <calcPr fullCalcOnLoad="1"/>
</workbook>
</file>

<file path=xl/sharedStrings.xml><?xml version="1.0" encoding="utf-8"?>
<sst xmlns="http://schemas.openxmlformats.org/spreadsheetml/2006/main" count="197" uniqueCount="91">
  <si>
    <t>1. melléklet</t>
  </si>
  <si>
    <t>Pápakörnyéki Önkormányzatok Feladatellátó Társulása</t>
  </si>
  <si>
    <t>teljesített bevétele jogcímenként</t>
  </si>
  <si>
    <t>Sorszám</t>
  </si>
  <si>
    <t>Bevételi jogcím</t>
  </si>
  <si>
    <t xml:space="preserve">Eredeti </t>
  </si>
  <si>
    <t>Módosított</t>
  </si>
  <si>
    <t>Teljesítés</t>
  </si>
  <si>
    <t>előirányzat</t>
  </si>
  <si>
    <t>%-a</t>
  </si>
  <si>
    <t>I.</t>
  </si>
  <si>
    <t>Intézményi működési bevételek</t>
  </si>
  <si>
    <t>I/1.</t>
  </si>
  <si>
    <t>I/2.</t>
  </si>
  <si>
    <t xml:space="preserve">   kamatbevétel</t>
  </si>
  <si>
    <t xml:space="preserve">   továbbszámlázott szolgáltatás</t>
  </si>
  <si>
    <t>II.</t>
  </si>
  <si>
    <t>Támogatás értékű bevételek</t>
  </si>
  <si>
    <t>II/1.</t>
  </si>
  <si>
    <t xml:space="preserve">   Vaszartól normatíva átvétele</t>
  </si>
  <si>
    <t>II/2.</t>
  </si>
  <si>
    <t xml:space="preserve">   önkormányzatoktól működési hj.</t>
  </si>
  <si>
    <t>Pénzforgalmi bevételek összesen</t>
  </si>
  <si>
    <t>III.</t>
  </si>
  <si>
    <t>Pénzforgalom nélküli bevételek</t>
  </si>
  <si>
    <t>III/1.</t>
  </si>
  <si>
    <t xml:space="preserve">   működési maradvány igénybevétele</t>
  </si>
  <si>
    <t>Bevételek mindösszesen</t>
  </si>
  <si>
    <t>1/a. melléklet</t>
  </si>
  <si>
    <t>Pápakörnyéki Önkormányzatok Feladatellátó Intézménye</t>
  </si>
  <si>
    <t>teljesített bevételei jogcímenként</t>
  </si>
  <si>
    <t>Eredeti</t>
  </si>
  <si>
    <t xml:space="preserve">Teljesítés </t>
  </si>
  <si>
    <t xml:space="preserve">   intézményi ellátási díjbevétel</t>
  </si>
  <si>
    <t>I/3.</t>
  </si>
  <si>
    <t xml:space="preserve">   szolgáltatások ellenértéke</t>
  </si>
  <si>
    <t xml:space="preserve">   OEP finanszírozás</t>
  </si>
  <si>
    <t xml:space="preserve">   közfoglalkoztatás támogatása</t>
  </si>
  <si>
    <t>II/3.</t>
  </si>
  <si>
    <t>Központi, irányítószervi támogatás</t>
  </si>
  <si>
    <t xml:space="preserve">   intézményfinanszírozás</t>
  </si>
  <si>
    <t>2. melléklet</t>
  </si>
  <si>
    <t>Kormányzati funkció megnevezése</t>
  </si>
  <si>
    <t>Önkormányzatok jogalkotó és általános</t>
  </si>
  <si>
    <t>igazgatási tevékenysége</t>
  </si>
  <si>
    <t>Belső ellenőrzés</t>
  </si>
  <si>
    <t>Kiadások összesen</t>
  </si>
  <si>
    <t>2/a. melléklet</t>
  </si>
  <si>
    <t>Háziorvosi ügyeleti ellátás</t>
  </si>
  <si>
    <t>Család és gyermekjóléti szolgáltatások</t>
  </si>
  <si>
    <t>Házi segítségnyújtás</t>
  </si>
  <si>
    <t>Hosszabb időtartamú közfoglalkoztatás</t>
  </si>
  <si>
    <t xml:space="preserve">    dologi kiadások</t>
  </si>
  <si>
    <t xml:space="preserve">    működési célú pénzeszköz átadás</t>
  </si>
  <si>
    <t xml:space="preserve">     dologi kiadások</t>
  </si>
  <si>
    <t>IV/1.</t>
  </si>
  <si>
    <t>IV/2.</t>
  </si>
  <si>
    <t>IV/3.</t>
  </si>
  <si>
    <t>Szabadidősport-tevékenység és támogatása</t>
  </si>
  <si>
    <t xml:space="preserve">     személyi juttatások</t>
  </si>
  <si>
    <t xml:space="preserve">     munkaadót terhelő járulékok</t>
  </si>
  <si>
    <t>IV.</t>
  </si>
  <si>
    <t>III/2.</t>
  </si>
  <si>
    <t>III/3.</t>
  </si>
  <si>
    <t xml:space="preserve">   személyi juttatások</t>
  </si>
  <si>
    <t xml:space="preserve">   munkaadót terhelő járulékok</t>
  </si>
  <si>
    <t xml:space="preserve">   dologi kiadások</t>
  </si>
  <si>
    <t xml:space="preserve">    munkaadót terhelő járulékok</t>
  </si>
  <si>
    <t xml:space="preserve">    személyi juttatások</t>
  </si>
  <si>
    <t>3. melléklet</t>
  </si>
  <si>
    <t>3/a. melléklet</t>
  </si>
  <si>
    <t>adatok Ft-ban</t>
  </si>
  <si>
    <t>teljesített kiadásai kormányzati funkciónként és kiadásnemenként</t>
  </si>
  <si>
    <t xml:space="preserve">     működési célú pénzeszköz átadás</t>
  </si>
  <si>
    <t xml:space="preserve">     központi, irányítószervi támogatás folyósítása</t>
  </si>
  <si>
    <t>Megnevezés</t>
  </si>
  <si>
    <t>Összeg</t>
  </si>
  <si>
    <t>1.</t>
  </si>
  <si>
    <t>2.</t>
  </si>
  <si>
    <t>Teljesített bevételek június 30-ig   (+)</t>
  </si>
  <si>
    <t>3.</t>
  </si>
  <si>
    <t xml:space="preserve">4. </t>
  </si>
  <si>
    <t>Sajátos elszámolások</t>
  </si>
  <si>
    <t xml:space="preserve">5. </t>
  </si>
  <si>
    <t>Teljesített kiadások június 30-ig   (-)</t>
  </si>
  <si>
    <t>adatok  Ft-ban</t>
  </si>
  <si>
    <t>2017. június 30-ig</t>
  </si>
  <si>
    <t>2017. június 30-i pénzkészlete</t>
  </si>
  <si>
    <t>Nyitó pénzkészlet 2017. január 1-én</t>
  </si>
  <si>
    <t>Záró pénzkészlet 2017. június 30-án</t>
  </si>
  <si>
    <t>Támogatási célú finanszírozási műveletek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</si>
</sst>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0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33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3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8" sqref="C8:E8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6" width="14.7109375" style="0" customWidth="1"/>
  </cols>
  <sheetData>
    <row r="1" spans="1:6" ht="15">
      <c r="A1" s="84" t="s">
        <v>0</v>
      </c>
      <c r="B1" s="84"/>
      <c r="C1" s="84"/>
      <c r="D1" s="84"/>
      <c r="E1" s="84"/>
      <c r="F1" s="84"/>
    </row>
    <row r="2" spans="1:6" ht="15">
      <c r="A2" s="1"/>
      <c r="B2" s="1"/>
      <c r="C2" s="1"/>
      <c r="D2" s="1"/>
      <c r="E2" s="1"/>
      <c r="F2" s="1"/>
    </row>
    <row r="3" spans="1:6" ht="18">
      <c r="A3" s="85" t="s">
        <v>1</v>
      </c>
      <c r="B3" s="85"/>
      <c r="C3" s="85"/>
      <c r="D3" s="85"/>
      <c r="E3" s="85"/>
      <c r="F3" s="85"/>
    </row>
    <row r="4" spans="1:6" ht="18">
      <c r="A4" s="85" t="s">
        <v>2</v>
      </c>
      <c r="B4" s="85"/>
      <c r="C4" s="85"/>
      <c r="D4" s="85"/>
      <c r="E4" s="85"/>
      <c r="F4" s="85"/>
    </row>
    <row r="5" spans="1:6" ht="18">
      <c r="A5" s="85" t="s">
        <v>86</v>
      </c>
      <c r="B5" s="85"/>
      <c r="C5" s="85"/>
      <c r="D5" s="85"/>
      <c r="E5" s="85"/>
      <c r="F5" s="85"/>
    </row>
    <row r="6" spans="1:6" ht="15">
      <c r="A6" s="5"/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spans="1:6" ht="15.75" thickBot="1">
      <c r="A8" s="1"/>
      <c r="B8" s="1"/>
      <c r="C8" s="86" t="s">
        <v>85</v>
      </c>
      <c r="D8" s="86"/>
      <c r="E8" s="86"/>
      <c r="F8" s="70"/>
    </row>
    <row r="9" spans="1:6" ht="15">
      <c r="A9" s="11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3" t="s">
        <v>7</v>
      </c>
    </row>
    <row r="10" spans="1:6" ht="15">
      <c r="A10" s="7"/>
      <c r="B10" s="14"/>
      <c r="C10" s="14" t="s">
        <v>8</v>
      </c>
      <c r="D10" s="14" t="s">
        <v>8</v>
      </c>
      <c r="E10" s="14"/>
      <c r="F10" s="15" t="s">
        <v>9</v>
      </c>
    </row>
    <row r="11" spans="1:6" ht="15">
      <c r="A11" s="8" t="s">
        <v>10</v>
      </c>
      <c r="B11" s="9" t="s">
        <v>11</v>
      </c>
      <c r="C11" s="10">
        <f>C12+C13</f>
        <v>697000</v>
      </c>
      <c r="D11" s="10">
        <f>D12+D13</f>
        <v>697000</v>
      </c>
      <c r="E11" s="10">
        <f>E12+E13</f>
        <v>231435</v>
      </c>
      <c r="F11" s="64">
        <f>E11/D11*100</f>
        <v>33.20444763271162</v>
      </c>
    </row>
    <row r="12" spans="1:6" ht="15">
      <c r="A12" s="2" t="s">
        <v>12</v>
      </c>
      <c r="B12" s="3" t="s">
        <v>15</v>
      </c>
      <c r="C12" s="6">
        <v>672000</v>
      </c>
      <c r="D12" s="6">
        <v>672000</v>
      </c>
      <c r="E12" s="6">
        <v>223800</v>
      </c>
      <c r="F12" s="64">
        <f aca="true" t="shared" si="0" ref="F12:F24">E12/D12*100</f>
        <v>33.30357142857142</v>
      </c>
    </row>
    <row r="13" spans="1:6" ht="15">
      <c r="A13" s="2" t="s">
        <v>13</v>
      </c>
      <c r="B13" s="3" t="s">
        <v>14</v>
      </c>
      <c r="C13" s="6">
        <v>25000</v>
      </c>
      <c r="D13" s="6">
        <v>25000</v>
      </c>
      <c r="E13" s="6">
        <v>7635</v>
      </c>
      <c r="F13" s="64">
        <f t="shared" si="0"/>
        <v>30.54</v>
      </c>
    </row>
    <row r="14" spans="1:6" ht="15">
      <c r="A14" s="2"/>
      <c r="B14" s="3"/>
      <c r="C14" s="6"/>
      <c r="D14" s="6"/>
      <c r="E14" s="6"/>
      <c r="F14" s="64"/>
    </row>
    <row r="15" spans="1:6" ht="15">
      <c r="A15" s="8" t="s">
        <v>16</v>
      </c>
      <c r="B15" s="9" t="s">
        <v>17</v>
      </c>
      <c r="C15" s="10">
        <f>C16+C17</f>
        <v>96874000</v>
      </c>
      <c r="D15" s="10">
        <f>D16+D17</f>
        <v>96874000</v>
      </c>
      <c r="E15" s="10">
        <f>E16+E17</f>
        <v>61851974</v>
      </c>
      <c r="F15" s="64">
        <f t="shared" si="0"/>
        <v>63.847858042405605</v>
      </c>
    </row>
    <row r="16" spans="1:6" ht="15">
      <c r="A16" s="2" t="s">
        <v>18</v>
      </c>
      <c r="B16" s="3" t="s">
        <v>19</v>
      </c>
      <c r="C16" s="6">
        <v>57820000</v>
      </c>
      <c r="D16" s="6">
        <v>57820000</v>
      </c>
      <c r="E16" s="6">
        <v>41339371</v>
      </c>
      <c r="F16" s="64">
        <f t="shared" si="0"/>
        <v>71.49666378415773</v>
      </c>
    </row>
    <row r="17" spans="1:6" ht="15">
      <c r="A17" s="2" t="s">
        <v>20</v>
      </c>
      <c r="B17" s="3" t="s">
        <v>21</v>
      </c>
      <c r="C17" s="6">
        <v>39054000</v>
      </c>
      <c r="D17" s="6">
        <v>39054000</v>
      </c>
      <c r="E17" s="6">
        <v>20512603</v>
      </c>
      <c r="F17" s="64">
        <f t="shared" si="0"/>
        <v>52.52369283556102</v>
      </c>
    </row>
    <row r="18" spans="1:6" ht="15">
      <c r="A18" s="2"/>
      <c r="B18" s="3"/>
      <c r="C18" s="6"/>
      <c r="D18" s="6"/>
      <c r="E18" s="6"/>
      <c r="F18" s="64"/>
    </row>
    <row r="19" spans="1:6" ht="15">
      <c r="A19" s="8"/>
      <c r="B19" s="9" t="s">
        <v>22</v>
      </c>
      <c r="C19" s="10">
        <f>C11+C15</f>
        <v>97571000</v>
      </c>
      <c r="D19" s="10">
        <f>D11+D15</f>
        <v>97571000</v>
      </c>
      <c r="E19" s="10">
        <f>E11+E15</f>
        <v>62083409</v>
      </c>
      <c r="F19" s="64">
        <f t="shared" si="0"/>
        <v>63.62895634973506</v>
      </c>
    </row>
    <row r="20" spans="1:6" ht="15">
      <c r="A20" s="2"/>
      <c r="B20" s="3"/>
      <c r="C20" s="6"/>
      <c r="D20" s="6"/>
      <c r="E20" s="6"/>
      <c r="F20" s="64"/>
    </row>
    <row r="21" spans="1:6" ht="15">
      <c r="A21" s="8" t="s">
        <v>23</v>
      </c>
      <c r="B21" s="9" t="s">
        <v>24</v>
      </c>
      <c r="C21" s="10">
        <f>C22</f>
        <v>894000</v>
      </c>
      <c r="D21" s="10">
        <f>D22</f>
        <v>894000</v>
      </c>
      <c r="E21" s="10">
        <f>E22</f>
        <v>894111</v>
      </c>
      <c r="F21" s="64">
        <f t="shared" si="0"/>
        <v>100.01241610738253</v>
      </c>
    </row>
    <row r="22" spans="1:6" ht="15">
      <c r="A22" s="2" t="s">
        <v>25</v>
      </c>
      <c r="B22" s="3" t="s">
        <v>26</v>
      </c>
      <c r="C22" s="6">
        <v>894000</v>
      </c>
      <c r="D22" s="6">
        <v>894000</v>
      </c>
      <c r="E22" s="6">
        <v>894111</v>
      </c>
      <c r="F22" s="64">
        <f t="shared" si="0"/>
        <v>100.01241610738253</v>
      </c>
    </row>
    <row r="23" spans="1:6" ht="15">
      <c r="A23" s="2"/>
      <c r="B23" s="3"/>
      <c r="C23" s="6"/>
      <c r="D23" s="6"/>
      <c r="E23" s="6"/>
      <c r="F23" s="64"/>
    </row>
    <row r="24" spans="1:6" ht="15.75" thickBot="1">
      <c r="A24" s="4"/>
      <c r="B24" s="16" t="s">
        <v>27</v>
      </c>
      <c r="C24" s="17">
        <f>C19+C21</f>
        <v>98465000</v>
      </c>
      <c r="D24" s="17">
        <f>D19+D21</f>
        <v>98465000</v>
      </c>
      <c r="E24" s="17">
        <f>E19+E21</f>
        <v>62977520</v>
      </c>
      <c r="F24" s="66">
        <f t="shared" si="0"/>
        <v>63.9592951810288</v>
      </c>
    </row>
  </sheetData>
  <sheetProtection/>
  <mergeCells count="5">
    <mergeCell ref="A1:F1"/>
    <mergeCell ref="A3:F3"/>
    <mergeCell ref="A4:F4"/>
    <mergeCell ref="A5:F5"/>
    <mergeCell ref="C8:E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6" width="14.7109375" style="0" customWidth="1"/>
  </cols>
  <sheetData>
    <row r="1" spans="1:6" ht="15">
      <c r="A1" s="84" t="s">
        <v>28</v>
      </c>
      <c r="B1" s="84"/>
      <c r="C1" s="84"/>
      <c r="D1" s="84"/>
      <c r="E1" s="84"/>
      <c r="F1" s="84"/>
    </row>
    <row r="2" spans="1:6" ht="15">
      <c r="A2" s="1"/>
      <c r="B2" s="1"/>
      <c r="C2" s="1"/>
      <c r="D2" s="1"/>
      <c r="E2" s="1"/>
      <c r="F2" s="1"/>
    </row>
    <row r="3" spans="1:6" ht="18">
      <c r="A3" s="85" t="s">
        <v>29</v>
      </c>
      <c r="B3" s="85"/>
      <c r="C3" s="85"/>
      <c r="D3" s="85"/>
      <c r="E3" s="85"/>
      <c r="F3" s="85"/>
    </row>
    <row r="4" spans="1:6" ht="18">
      <c r="A4" s="85" t="s">
        <v>30</v>
      </c>
      <c r="B4" s="85"/>
      <c r="C4" s="85"/>
      <c r="D4" s="85"/>
      <c r="E4" s="85"/>
      <c r="F4" s="85"/>
    </row>
    <row r="5" spans="1:6" ht="18">
      <c r="A5" s="85" t="s">
        <v>86</v>
      </c>
      <c r="B5" s="85"/>
      <c r="C5" s="85"/>
      <c r="D5" s="85"/>
      <c r="E5" s="85"/>
      <c r="F5" s="85"/>
    </row>
    <row r="6" spans="1:6" ht="15">
      <c r="A6" s="5"/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spans="1:6" ht="15.75" thickBot="1">
      <c r="A8" s="1"/>
      <c r="B8" s="1"/>
      <c r="C8" s="1"/>
      <c r="D8" s="1"/>
      <c r="E8" s="70" t="s">
        <v>85</v>
      </c>
      <c r="F8" s="70"/>
    </row>
    <row r="9" spans="1:6" ht="15">
      <c r="A9" s="24" t="s">
        <v>3</v>
      </c>
      <c r="B9" s="21" t="s">
        <v>4</v>
      </c>
      <c r="C9" s="12" t="s">
        <v>31</v>
      </c>
      <c r="D9" s="12" t="s">
        <v>6</v>
      </c>
      <c r="E9" s="12" t="s">
        <v>7</v>
      </c>
      <c r="F9" s="13" t="s">
        <v>32</v>
      </c>
    </row>
    <row r="10" spans="1:6" ht="15">
      <c r="A10" s="25"/>
      <c r="B10" s="18"/>
      <c r="C10" s="26" t="s">
        <v>8</v>
      </c>
      <c r="D10" s="26" t="s">
        <v>8</v>
      </c>
      <c r="E10" s="26"/>
      <c r="F10" s="27" t="s">
        <v>9</v>
      </c>
    </row>
    <row r="11" spans="1:6" ht="15">
      <c r="A11" s="8" t="s">
        <v>10</v>
      </c>
      <c r="B11" s="9" t="s">
        <v>11</v>
      </c>
      <c r="C11" s="10">
        <f>C12+C13+C14</f>
        <v>16614000</v>
      </c>
      <c r="D11" s="10">
        <f>D12+D13+D14</f>
        <v>16614000</v>
      </c>
      <c r="E11" s="10">
        <f>E12+E13+E14</f>
        <v>4939495</v>
      </c>
      <c r="F11" s="64">
        <f>E11/D11*100</f>
        <v>29.73091970627182</v>
      </c>
    </row>
    <row r="12" spans="1:6" ht="15">
      <c r="A12" s="2" t="s">
        <v>12</v>
      </c>
      <c r="B12" s="3" t="s">
        <v>33</v>
      </c>
      <c r="C12" s="6">
        <v>16605000</v>
      </c>
      <c r="D12" s="6">
        <v>16605000</v>
      </c>
      <c r="E12" s="6">
        <v>4869311</v>
      </c>
      <c r="F12" s="64">
        <f>E12/D12*100</f>
        <v>29.324366154772658</v>
      </c>
    </row>
    <row r="13" spans="1:6" ht="15">
      <c r="A13" s="2" t="s">
        <v>13</v>
      </c>
      <c r="B13" s="3" t="s">
        <v>14</v>
      </c>
      <c r="C13" s="6">
        <v>9000</v>
      </c>
      <c r="D13" s="6">
        <v>9000</v>
      </c>
      <c r="E13" s="6">
        <v>2984</v>
      </c>
      <c r="F13" s="64">
        <f>E13/D13*100</f>
        <v>33.15555555555555</v>
      </c>
    </row>
    <row r="14" spans="1:6" ht="15">
      <c r="A14" s="2" t="s">
        <v>34</v>
      </c>
      <c r="B14" s="3" t="s">
        <v>35</v>
      </c>
      <c r="C14" s="6"/>
      <c r="D14" s="6"/>
      <c r="E14" s="6">
        <v>67200</v>
      </c>
      <c r="F14" s="64"/>
    </row>
    <row r="15" spans="1:6" ht="15">
      <c r="A15" s="2"/>
      <c r="B15" s="3"/>
      <c r="C15" s="6"/>
      <c r="D15" s="6"/>
      <c r="E15" s="6"/>
      <c r="F15" s="65"/>
    </row>
    <row r="16" spans="1:6" ht="15">
      <c r="A16" s="8" t="s">
        <v>16</v>
      </c>
      <c r="B16" s="9" t="s">
        <v>17</v>
      </c>
      <c r="C16" s="10">
        <f>C17+C18</f>
        <v>40037000</v>
      </c>
      <c r="D16" s="10">
        <f>D17+D18</f>
        <v>40037000</v>
      </c>
      <c r="E16" s="10">
        <f>E17+E18</f>
        <v>20249639</v>
      </c>
      <c r="F16" s="64">
        <f>E16/D16*100</f>
        <v>50.57731348502635</v>
      </c>
    </row>
    <row r="17" spans="1:6" ht="15">
      <c r="A17" s="2" t="s">
        <v>18</v>
      </c>
      <c r="B17" s="3" t="s">
        <v>36</v>
      </c>
      <c r="C17" s="6">
        <v>37208000</v>
      </c>
      <c r="D17" s="6">
        <v>37208000</v>
      </c>
      <c r="E17" s="6">
        <v>18974700</v>
      </c>
      <c r="F17" s="64">
        <f>E17/D17*100</f>
        <v>50.996291120189206</v>
      </c>
    </row>
    <row r="18" spans="1:6" ht="15">
      <c r="A18" s="2" t="s">
        <v>20</v>
      </c>
      <c r="B18" s="3" t="s">
        <v>37</v>
      </c>
      <c r="C18" s="6">
        <v>2829000</v>
      </c>
      <c r="D18" s="6">
        <v>2829000</v>
      </c>
      <c r="E18" s="6">
        <v>1274939</v>
      </c>
      <c r="F18" s="64">
        <f>E18/D18*100</f>
        <v>45.066772711205374</v>
      </c>
    </row>
    <row r="19" spans="1:6" ht="15">
      <c r="A19" s="2"/>
      <c r="B19" s="3"/>
      <c r="C19" s="6"/>
      <c r="D19" s="6"/>
      <c r="E19" s="6"/>
      <c r="F19" s="65"/>
    </row>
    <row r="20" spans="1:6" ht="15">
      <c r="A20" s="8" t="s">
        <v>23</v>
      </c>
      <c r="B20" s="9" t="s">
        <v>39</v>
      </c>
      <c r="C20" s="10">
        <f>C21</f>
        <v>83539000</v>
      </c>
      <c r="D20" s="10">
        <f>D21</f>
        <v>83539000</v>
      </c>
      <c r="E20" s="10">
        <f>E21</f>
        <v>49595816</v>
      </c>
      <c r="F20" s="64">
        <f>E20/D20*100</f>
        <v>59.36845784603598</v>
      </c>
    </row>
    <row r="21" spans="1:6" ht="15">
      <c r="A21" s="2" t="s">
        <v>25</v>
      </c>
      <c r="B21" s="3" t="s">
        <v>40</v>
      </c>
      <c r="C21" s="6">
        <v>83539000</v>
      </c>
      <c r="D21" s="6">
        <v>83539000</v>
      </c>
      <c r="E21" s="6">
        <v>49595816</v>
      </c>
      <c r="F21" s="64">
        <f>E21/D21*100</f>
        <v>59.36845784603598</v>
      </c>
    </row>
    <row r="22" spans="1:6" ht="15">
      <c r="A22" s="2"/>
      <c r="B22" s="3"/>
      <c r="C22" s="6"/>
      <c r="D22" s="6"/>
      <c r="E22" s="6"/>
      <c r="F22" s="65"/>
    </row>
    <row r="23" spans="1:6" ht="15">
      <c r="A23" s="8"/>
      <c r="B23" s="9" t="s">
        <v>22</v>
      </c>
      <c r="C23" s="10">
        <f>C11+C16+C20</f>
        <v>140190000</v>
      </c>
      <c r="D23" s="10">
        <f>D11+D16+D20</f>
        <v>140190000</v>
      </c>
      <c r="E23" s="10">
        <f>E11+E16+E20</f>
        <v>74784950</v>
      </c>
      <c r="F23" s="64"/>
    </row>
    <row r="24" spans="1:6" ht="15">
      <c r="A24" s="2"/>
      <c r="B24" s="3"/>
      <c r="C24" s="6"/>
      <c r="D24" s="6"/>
      <c r="E24" s="6"/>
      <c r="F24" s="65"/>
    </row>
    <row r="25" spans="1:6" ht="15">
      <c r="A25" s="8" t="s">
        <v>61</v>
      </c>
      <c r="B25" s="9" t="s">
        <v>24</v>
      </c>
      <c r="C25" s="10">
        <f>C26</f>
        <v>1971000</v>
      </c>
      <c r="D25" s="10">
        <f>D26</f>
        <v>1971000</v>
      </c>
      <c r="E25" s="10">
        <f>E26</f>
        <v>1971291</v>
      </c>
      <c r="F25" s="64">
        <f>E25/D25*100</f>
        <v>100.01476407914764</v>
      </c>
    </row>
    <row r="26" spans="1:6" ht="15">
      <c r="A26" s="2" t="s">
        <v>55</v>
      </c>
      <c r="B26" s="3" t="s">
        <v>26</v>
      </c>
      <c r="C26" s="6">
        <v>1971000</v>
      </c>
      <c r="D26" s="6">
        <v>1971000</v>
      </c>
      <c r="E26" s="6">
        <v>1971291</v>
      </c>
      <c r="F26" s="64">
        <f>E26/D26*100</f>
        <v>100.01476407914764</v>
      </c>
    </row>
    <row r="27" spans="1:6" ht="15">
      <c r="A27" s="2"/>
      <c r="B27" s="3"/>
      <c r="C27" s="6"/>
      <c r="D27" s="6"/>
      <c r="E27" s="6"/>
      <c r="F27" s="65"/>
    </row>
    <row r="28" spans="1:6" ht="15.75" thickBot="1">
      <c r="A28" s="4"/>
      <c r="B28" s="16" t="s">
        <v>27</v>
      </c>
      <c r="C28" s="17">
        <f>C23+C25</f>
        <v>142161000</v>
      </c>
      <c r="D28" s="17">
        <f>D23+D25</f>
        <v>142161000</v>
      </c>
      <c r="E28" s="17">
        <f>E23+E25</f>
        <v>76756241</v>
      </c>
      <c r="F28" s="66">
        <f>E28/D28*100</f>
        <v>53.99247402592835</v>
      </c>
    </row>
  </sheetData>
  <sheetProtection/>
  <mergeCells count="4"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48.140625" style="0" customWidth="1"/>
    <col min="3" max="3" width="13.421875" style="0" customWidth="1"/>
    <col min="4" max="4" width="14.28125" style="0" customWidth="1"/>
    <col min="5" max="5" width="13.8515625" style="0" customWidth="1"/>
    <col min="6" max="6" width="12.421875" style="0" customWidth="1"/>
  </cols>
  <sheetData>
    <row r="1" spans="1:6" ht="15">
      <c r="A1" s="84" t="s">
        <v>41</v>
      </c>
      <c r="B1" s="84"/>
      <c r="C1" s="84"/>
      <c r="D1" s="84"/>
      <c r="E1" s="84"/>
      <c r="F1" s="84"/>
    </row>
    <row r="2" spans="1:6" ht="15">
      <c r="A2" s="1"/>
      <c r="B2" s="1"/>
      <c r="C2" s="1"/>
      <c r="D2" s="1"/>
      <c r="E2" s="1"/>
      <c r="F2" s="1"/>
    </row>
    <row r="3" spans="1:6" ht="18">
      <c r="A3" s="85" t="s">
        <v>1</v>
      </c>
      <c r="B3" s="85"/>
      <c r="C3" s="85"/>
      <c r="D3" s="85"/>
      <c r="E3" s="85"/>
      <c r="F3" s="85"/>
    </row>
    <row r="4" spans="1:6" ht="18">
      <c r="A4" s="85" t="s">
        <v>72</v>
      </c>
      <c r="B4" s="85"/>
      <c r="C4" s="85"/>
      <c r="D4" s="85"/>
      <c r="E4" s="85"/>
      <c r="F4" s="85"/>
    </row>
    <row r="5" spans="1:6" ht="18">
      <c r="A5" s="85" t="s">
        <v>86</v>
      </c>
      <c r="B5" s="85"/>
      <c r="C5" s="85"/>
      <c r="D5" s="85"/>
      <c r="E5" s="85"/>
      <c r="F5" s="85"/>
    </row>
    <row r="6" spans="1:6" ht="15">
      <c r="A6" s="5"/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spans="1:6" ht="15.75" thickBot="1">
      <c r="A8" s="1"/>
      <c r="B8" s="1"/>
      <c r="C8" s="1"/>
      <c r="D8" s="86" t="s">
        <v>71</v>
      </c>
      <c r="E8" s="86"/>
      <c r="F8" s="83"/>
    </row>
    <row r="9" spans="1:6" ht="15">
      <c r="A9" s="20" t="s">
        <v>3</v>
      </c>
      <c r="B9" s="28" t="s">
        <v>42</v>
      </c>
      <c r="C9" s="21" t="s">
        <v>31</v>
      </c>
      <c r="D9" s="28" t="s">
        <v>6</v>
      </c>
      <c r="E9" s="21" t="s">
        <v>7</v>
      </c>
      <c r="F9" s="13" t="s">
        <v>7</v>
      </c>
    </row>
    <row r="10" spans="1:6" ht="15">
      <c r="A10" s="22"/>
      <c r="B10" s="29"/>
      <c r="C10" s="18" t="s">
        <v>8</v>
      </c>
      <c r="D10" s="29" t="s">
        <v>8</v>
      </c>
      <c r="E10" s="18"/>
      <c r="F10" s="15" t="s">
        <v>9</v>
      </c>
    </row>
    <row r="11" spans="1:6" ht="15">
      <c r="A11" s="44" t="s">
        <v>10</v>
      </c>
      <c r="B11" s="45" t="s">
        <v>43</v>
      </c>
      <c r="C11" s="46"/>
      <c r="D11" s="46"/>
      <c r="E11" s="47"/>
      <c r="F11" s="48"/>
    </row>
    <row r="12" spans="1:6" ht="15">
      <c r="A12" s="49"/>
      <c r="B12" s="50" t="s">
        <v>44</v>
      </c>
      <c r="C12" s="51">
        <f>C13+C14</f>
        <v>12063000</v>
      </c>
      <c r="D12" s="51">
        <f>D13+D14</f>
        <v>12063000</v>
      </c>
      <c r="E12" s="51">
        <f>E13+E14</f>
        <v>4175690</v>
      </c>
      <c r="F12" s="53">
        <f>E12/D12*100</f>
        <v>34.615684323965844</v>
      </c>
    </row>
    <row r="13" spans="1:6" ht="15">
      <c r="A13" s="39" t="s">
        <v>12</v>
      </c>
      <c r="B13" s="32" t="s">
        <v>52</v>
      </c>
      <c r="C13" s="35">
        <v>4888000</v>
      </c>
      <c r="D13" s="35">
        <v>4888000</v>
      </c>
      <c r="E13" s="36">
        <v>403746</v>
      </c>
      <c r="F13" s="53">
        <f>E13/D13*100</f>
        <v>8.25994271685761</v>
      </c>
    </row>
    <row r="14" spans="1:6" ht="15">
      <c r="A14" s="39" t="s">
        <v>13</v>
      </c>
      <c r="B14" s="32" t="s">
        <v>53</v>
      </c>
      <c r="C14" s="35">
        <v>7175000</v>
      </c>
      <c r="D14" s="35">
        <v>7175000</v>
      </c>
      <c r="E14" s="36">
        <v>3771944</v>
      </c>
      <c r="F14" s="53">
        <f>E14/D14*100</f>
        <v>52.570648083623695</v>
      </c>
    </row>
    <row r="15" spans="1:6" ht="15">
      <c r="A15" s="39"/>
      <c r="B15" s="32"/>
      <c r="C15" s="35"/>
      <c r="D15" s="35"/>
      <c r="E15" s="36"/>
      <c r="F15" s="53"/>
    </row>
    <row r="16" spans="1:6" ht="15">
      <c r="A16" s="49" t="s">
        <v>16</v>
      </c>
      <c r="B16" s="54" t="s">
        <v>45</v>
      </c>
      <c r="C16" s="52">
        <v>2500000</v>
      </c>
      <c r="D16" s="52">
        <v>2500000</v>
      </c>
      <c r="E16" s="52">
        <v>0</v>
      </c>
      <c r="F16" s="53">
        <v>0</v>
      </c>
    </row>
    <row r="17" spans="1:6" ht="15">
      <c r="A17" s="39" t="s">
        <v>18</v>
      </c>
      <c r="B17" s="19" t="s">
        <v>54</v>
      </c>
      <c r="C17" s="36">
        <v>2500000</v>
      </c>
      <c r="D17" s="36">
        <v>2500000</v>
      </c>
      <c r="E17" s="36">
        <v>0</v>
      </c>
      <c r="F17" s="53">
        <v>0</v>
      </c>
    </row>
    <row r="18" spans="1:6" ht="15">
      <c r="A18" s="49"/>
      <c r="B18" s="54"/>
      <c r="C18" s="52"/>
      <c r="D18" s="52"/>
      <c r="E18" s="52"/>
      <c r="F18" s="53"/>
    </row>
    <row r="19" spans="1:6" ht="15">
      <c r="A19" s="55" t="s">
        <v>23</v>
      </c>
      <c r="B19" s="9" t="s">
        <v>90</v>
      </c>
      <c r="C19" s="56">
        <f>C20</f>
        <v>83539000</v>
      </c>
      <c r="D19" s="56">
        <f>D20</f>
        <v>83539000</v>
      </c>
      <c r="E19" s="56">
        <f>E20</f>
        <v>49595816</v>
      </c>
      <c r="F19" s="57">
        <f>E19/D19*100</f>
        <v>59.36845784603598</v>
      </c>
    </row>
    <row r="20" spans="1:6" ht="15">
      <c r="A20" s="40" t="s">
        <v>25</v>
      </c>
      <c r="B20" s="3" t="s">
        <v>74</v>
      </c>
      <c r="C20" s="37">
        <v>83539000</v>
      </c>
      <c r="D20" s="37">
        <v>83539000</v>
      </c>
      <c r="E20" s="37">
        <v>49595816</v>
      </c>
      <c r="F20" s="57">
        <f>E20/D20*100</f>
        <v>59.36845784603598</v>
      </c>
    </row>
    <row r="21" spans="1:6" ht="15">
      <c r="A21" s="40"/>
      <c r="B21" s="3"/>
      <c r="C21" s="37"/>
      <c r="D21" s="37"/>
      <c r="E21" s="37"/>
      <c r="F21" s="57"/>
    </row>
    <row r="22" spans="1:6" ht="15">
      <c r="A22" s="55" t="s">
        <v>61</v>
      </c>
      <c r="B22" s="9" t="s">
        <v>58</v>
      </c>
      <c r="C22" s="56">
        <f>C23+C24+C25</f>
        <v>363000</v>
      </c>
      <c r="D22" s="56">
        <f>D23+D24+D25</f>
        <v>363000</v>
      </c>
      <c r="E22" s="56">
        <f>E23+E24+E25</f>
        <v>0</v>
      </c>
      <c r="F22" s="57">
        <v>0</v>
      </c>
    </row>
    <row r="23" spans="1:6" ht="15">
      <c r="A23" s="41" t="s">
        <v>55</v>
      </c>
      <c r="B23" s="30" t="s">
        <v>59</v>
      </c>
      <c r="C23" s="34">
        <v>150000</v>
      </c>
      <c r="D23" s="34">
        <v>150000</v>
      </c>
      <c r="E23" s="34">
        <v>0</v>
      </c>
      <c r="F23" s="57">
        <v>0</v>
      </c>
    </row>
    <row r="24" spans="1:6" ht="15">
      <c r="A24" s="41" t="s">
        <v>56</v>
      </c>
      <c r="B24" s="30" t="s">
        <v>60</v>
      </c>
      <c r="C24" s="34">
        <v>33000</v>
      </c>
      <c r="D24" s="34">
        <v>33000</v>
      </c>
      <c r="E24" s="34">
        <v>0</v>
      </c>
      <c r="F24" s="57">
        <v>0</v>
      </c>
    </row>
    <row r="25" spans="1:6" ht="15">
      <c r="A25" s="41" t="s">
        <v>57</v>
      </c>
      <c r="B25" s="30" t="s">
        <v>54</v>
      </c>
      <c r="C25" s="34">
        <v>180000</v>
      </c>
      <c r="D25" s="34">
        <v>180000</v>
      </c>
      <c r="E25" s="34">
        <v>0</v>
      </c>
      <c r="F25" s="57">
        <v>0</v>
      </c>
    </row>
    <row r="26" spans="1:6" ht="15">
      <c r="A26" s="41"/>
      <c r="B26" s="30"/>
      <c r="C26" s="34"/>
      <c r="D26" s="34"/>
      <c r="E26" s="34"/>
      <c r="F26" s="57"/>
    </row>
    <row r="27" spans="1:6" ht="15">
      <c r="A27" s="41"/>
      <c r="B27" s="9" t="s">
        <v>46</v>
      </c>
      <c r="C27" s="56">
        <f>C12+C19+C22+C16</f>
        <v>98465000</v>
      </c>
      <c r="D27" s="56">
        <f>D12+D19+D22+D16</f>
        <v>98465000</v>
      </c>
      <c r="E27" s="56">
        <f>E12+E19+E22</f>
        <v>53771506</v>
      </c>
      <c r="F27" s="57">
        <f aca="true" t="shared" si="0" ref="F27:F32">E27/D27*100</f>
        <v>54.60976590666734</v>
      </c>
    </row>
    <row r="28" spans="1:6" ht="15">
      <c r="A28" s="41"/>
      <c r="B28" s="58" t="s">
        <v>59</v>
      </c>
      <c r="C28" s="59">
        <f aca="true" t="shared" si="1" ref="C28:E29">C23</f>
        <v>150000</v>
      </c>
      <c r="D28" s="59">
        <f t="shared" si="1"/>
        <v>150000</v>
      </c>
      <c r="E28" s="59">
        <f t="shared" si="1"/>
        <v>0</v>
      </c>
      <c r="F28" s="57">
        <f t="shared" si="0"/>
        <v>0</v>
      </c>
    </row>
    <row r="29" spans="1:6" ht="15">
      <c r="A29" s="41"/>
      <c r="B29" s="60" t="s">
        <v>60</v>
      </c>
      <c r="C29" s="47">
        <f t="shared" si="1"/>
        <v>33000</v>
      </c>
      <c r="D29" s="47">
        <f t="shared" si="1"/>
        <v>33000</v>
      </c>
      <c r="E29" s="47">
        <f t="shared" si="1"/>
        <v>0</v>
      </c>
      <c r="F29" s="57">
        <f t="shared" si="0"/>
        <v>0</v>
      </c>
    </row>
    <row r="30" spans="1:6" ht="15">
      <c r="A30" s="41"/>
      <c r="B30" s="60" t="s">
        <v>54</v>
      </c>
      <c r="C30" s="47">
        <f>C13+C25+C17</f>
        <v>7568000</v>
      </c>
      <c r="D30" s="47">
        <f>D13+D25+D17</f>
        <v>7568000</v>
      </c>
      <c r="E30" s="47">
        <f>E13+E25+E17</f>
        <v>403746</v>
      </c>
      <c r="F30" s="57">
        <f t="shared" si="0"/>
        <v>5.334910147991543</v>
      </c>
    </row>
    <row r="31" spans="1:6" ht="15">
      <c r="A31" s="41"/>
      <c r="B31" s="60" t="s">
        <v>73</v>
      </c>
      <c r="C31" s="47">
        <f>C14</f>
        <v>7175000</v>
      </c>
      <c r="D31" s="47">
        <f>D14</f>
        <v>7175000</v>
      </c>
      <c r="E31" s="47">
        <f>E14</f>
        <v>3771944</v>
      </c>
      <c r="F31" s="57">
        <f t="shared" si="0"/>
        <v>52.570648083623695</v>
      </c>
    </row>
    <row r="32" spans="1:6" ht="15.75" thickBot="1">
      <c r="A32" s="4"/>
      <c r="B32" s="16" t="s">
        <v>74</v>
      </c>
      <c r="C32" s="42">
        <f>C20</f>
        <v>83539000</v>
      </c>
      <c r="D32" s="42">
        <f>D20</f>
        <v>83539000</v>
      </c>
      <c r="E32" s="42">
        <f>E20</f>
        <v>49595816</v>
      </c>
      <c r="F32" s="43">
        <f t="shared" si="0"/>
        <v>59.36845784603598</v>
      </c>
    </row>
  </sheetData>
  <sheetProtection/>
  <mergeCells count="5">
    <mergeCell ref="A1:F1"/>
    <mergeCell ref="A3:F3"/>
    <mergeCell ref="A4:F4"/>
    <mergeCell ref="A5:F5"/>
    <mergeCell ref="D8:E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39.7109375" style="0" customWidth="1"/>
    <col min="3" max="3" width="16.421875" style="0" customWidth="1"/>
    <col min="4" max="4" width="15.8515625" style="0" customWidth="1"/>
    <col min="5" max="5" width="15.00390625" style="0" customWidth="1"/>
    <col min="6" max="6" width="13.28125" style="0" customWidth="1"/>
  </cols>
  <sheetData>
    <row r="1" spans="1:6" ht="15">
      <c r="A1" s="84" t="s">
        <v>47</v>
      </c>
      <c r="B1" s="84"/>
      <c r="C1" s="84"/>
      <c r="D1" s="84"/>
      <c r="E1" s="84"/>
      <c r="F1" s="84"/>
    </row>
    <row r="2" spans="1:6" ht="15">
      <c r="A2" s="1"/>
      <c r="B2" s="1"/>
      <c r="C2" s="1"/>
      <c r="D2" s="1"/>
      <c r="E2" s="1"/>
      <c r="F2" s="1"/>
    </row>
    <row r="3" spans="1:6" ht="18">
      <c r="A3" s="85" t="s">
        <v>29</v>
      </c>
      <c r="B3" s="85"/>
      <c r="C3" s="85"/>
      <c r="D3" s="85"/>
      <c r="E3" s="85"/>
      <c r="F3" s="85"/>
    </row>
    <row r="4" spans="1:6" ht="18">
      <c r="A4" s="85" t="s">
        <v>72</v>
      </c>
      <c r="B4" s="85"/>
      <c r="C4" s="85"/>
      <c r="D4" s="85"/>
      <c r="E4" s="85"/>
      <c r="F4" s="85"/>
    </row>
    <row r="5" spans="1:6" ht="18">
      <c r="A5" s="85" t="s">
        <v>86</v>
      </c>
      <c r="B5" s="85"/>
      <c r="C5" s="85"/>
      <c r="D5" s="85"/>
      <c r="E5" s="85"/>
      <c r="F5" s="85"/>
    </row>
    <row r="6" spans="1:6" ht="15">
      <c r="A6" s="5"/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spans="1:6" ht="18" customHeight="1" thickBot="1">
      <c r="A8" s="1"/>
      <c r="B8" s="1"/>
      <c r="C8" s="86" t="s">
        <v>71</v>
      </c>
      <c r="D8" s="86"/>
      <c r="E8" s="86"/>
      <c r="F8" s="70"/>
    </row>
    <row r="9" spans="1:6" ht="15">
      <c r="A9" s="20" t="s">
        <v>3</v>
      </c>
      <c r="B9" s="28" t="s">
        <v>42</v>
      </c>
      <c r="C9" s="21" t="s">
        <v>31</v>
      </c>
      <c r="D9" s="28" t="s">
        <v>6</v>
      </c>
      <c r="E9" s="21" t="s">
        <v>7</v>
      </c>
      <c r="F9" s="13" t="s">
        <v>7</v>
      </c>
    </row>
    <row r="10" spans="1:6" ht="15">
      <c r="A10" s="22"/>
      <c r="B10" s="29"/>
      <c r="C10" s="18" t="s">
        <v>8</v>
      </c>
      <c r="D10" s="29" t="s">
        <v>8</v>
      </c>
      <c r="E10" s="18"/>
      <c r="F10" s="15" t="s">
        <v>9</v>
      </c>
    </row>
    <row r="11" spans="1:6" ht="15">
      <c r="A11" s="44" t="s">
        <v>10</v>
      </c>
      <c r="B11" s="45" t="s">
        <v>48</v>
      </c>
      <c r="C11" s="46">
        <f>C12+C13+C14</f>
        <v>45055000</v>
      </c>
      <c r="D11" s="46">
        <f>D12+D13+D14</f>
        <v>45055000</v>
      </c>
      <c r="E11" s="46">
        <f>E12+E13+E14</f>
        <v>21401120</v>
      </c>
      <c r="F11" s="67">
        <f>E11/D11*100</f>
        <v>47.49998890245256</v>
      </c>
    </row>
    <row r="12" spans="1:6" ht="15">
      <c r="A12" s="41" t="s">
        <v>12</v>
      </c>
      <c r="B12" s="31" t="s">
        <v>64</v>
      </c>
      <c r="C12" s="33">
        <v>17351000</v>
      </c>
      <c r="D12" s="33">
        <v>17351000</v>
      </c>
      <c r="E12" s="34">
        <v>8294349</v>
      </c>
      <c r="F12" s="67">
        <f aca="true" t="shared" si="0" ref="F12:F34">E12/D12*100</f>
        <v>47.80329087660654</v>
      </c>
    </row>
    <row r="13" spans="1:6" ht="15">
      <c r="A13" s="41" t="s">
        <v>13</v>
      </c>
      <c r="B13" s="31" t="s">
        <v>65</v>
      </c>
      <c r="C13" s="33">
        <v>3845000</v>
      </c>
      <c r="D13" s="33">
        <v>3845000</v>
      </c>
      <c r="E13" s="34">
        <v>1865280</v>
      </c>
      <c r="F13" s="67">
        <f t="shared" si="0"/>
        <v>48.51183355006502</v>
      </c>
    </row>
    <row r="14" spans="1:6" ht="15">
      <c r="A14" s="41" t="s">
        <v>34</v>
      </c>
      <c r="B14" s="31" t="s">
        <v>66</v>
      </c>
      <c r="C14" s="33">
        <v>23859000</v>
      </c>
      <c r="D14" s="33">
        <v>23859000</v>
      </c>
      <c r="E14" s="34">
        <v>11241491</v>
      </c>
      <c r="F14" s="67">
        <f t="shared" si="0"/>
        <v>47.11635441552454</v>
      </c>
    </row>
    <row r="15" spans="1:6" ht="15">
      <c r="A15" s="41"/>
      <c r="B15" s="31"/>
      <c r="C15" s="33"/>
      <c r="D15" s="33"/>
      <c r="E15" s="34"/>
      <c r="F15" s="67"/>
    </row>
    <row r="16" spans="1:6" ht="15">
      <c r="A16" s="55" t="s">
        <v>16</v>
      </c>
      <c r="B16" s="9" t="s">
        <v>49</v>
      </c>
      <c r="C16" s="56">
        <f>C17+C18+C19</f>
        <v>34768000</v>
      </c>
      <c r="D16" s="56">
        <f>D17+D18+D19</f>
        <v>34768000</v>
      </c>
      <c r="E16" s="56">
        <f>E17+E18+E19</f>
        <v>20940753</v>
      </c>
      <c r="F16" s="67">
        <f t="shared" si="0"/>
        <v>60.229961458812696</v>
      </c>
    </row>
    <row r="17" spans="1:6" ht="15">
      <c r="A17" s="40" t="s">
        <v>18</v>
      </c>
      <c r="B17" s="3" t="s">
        <v>64</v>
      </c>
      <c r="C17" s="37">
        <v>24340000</v>
      </c>
      <c r="D17" s="37">
        <v>24340000</v>
      </c>
      <c r="E17" s="37">
        <v>15485034</v>
      </c>
      <c r="F17" s="67">
        <f t="shared" si="0"/>
        <v>63.61969597370584</v>
      </c>
    </row>
    <row r="18" spans="1:6" ht="15">
      <c r="A18" s="40" t="s">
        <v>20</v>
      </c>
      <c r="B18" s="3" t="s">
        <v>65</v>
      </c>
      <c r="C18" s="37">
        <v>5351000</v>
      </c>
      <c r="D18" s="37">
        <v>5351000</v>
      </c>
      <c r="E18" s="37">
        <v>3469162</v>
      </c>
      <c r="F18" s="67">
        <f t="shared" si="0"/>
        <v>64.83203139600074</v>
      </c>
    </row>
    <row r="19" spans="1:6" ht="15">
      <c r="A19" s="40" t="s">
        <v>38</v>
      </c>
      <c r="B19" s="3" t="s">
        <v>66</v>
      </c>
      <c r="C19" s="37">
        <v>5077000</v>
      </c>
      <c r="D19" s="37">
        <v>5077000</v>
      </c>
      <c r="E19" s="37">
        <v>1986557</v>
      </c>
      <c r="F19" s="67">
        <f t="shared" si="0"/>
        <v>39.128560173330705</v>
      </c>
    </row>
    <row r="20" spans="1:6" ht="15">
      <c r="A20" s="40"/>
      <c r="B20" s="3"/>
      <c r="C20" s="37"/>
      <c r="D20" s="37"/>
      <c r="E20" s="37"/>
      <c r="F20" s="67"/>
    </row>
    <row r="21" spans="1:6" ht="15">
      <c r="A21" s="55" t="s">
        <v>23</v>
      </c>
      <c r="B21" s="9" t="s">
        <v>50</v>
      </c>
      <c r="C21" s="56">
        <f>C22+C23+C24</f>
        <v>58970000</v>
      </c>
      <c r="D21" s="56">
        <f>D22+D23+D24</f>
        <v>58970000</v>
      </c>
      <c r="E21" s="56">
        <f>E22+E23+E24</f>
        <v>29831360</v>
      </c>
      <c r="F21" s="67">
        <f t="shared" si="0"/>
        <v>50.587349499745635</v>
      </c>
    </row>
    <row r="22" spans="1:6" ht="15">
      <c r="A22" s="40" t="s">
        <v>25</v>
      </c>
      <c r="B22" s="3" t="s">
        <v>68</v>
      </c>
      <c r="C22" s="37">
        <v>44385000</v>
      </c>
      <c r="D22" s="37">
        <v>44385000</v>
      </c>
      <c r="E22" s="37">
        <v>22801789</v>
      </c>
      <c r="F22" s="67">
        <f t="shared" si="0"/>
        <v>51.3727362847809</v>
      </c>
    </row>
    <row r="23" spans="1:6" ht="15">
      <c r="A23" s="40" t="s">
        <v>62</v>
      </c>
      <c r="B23" s="3" t="s">
        <v>67</v>
      </c>
      <c r="C23" s="37">
        <v>9917000</v>
      </c>
      <c r="D23" s="37">
        <v>9917000</v>
      </c>
      <c r="E23" s="37">
        <v>5146539</v>
      </c>
      <c r="F23" s="67">
        <f t="shared" si="0"/>
        <v>51.89612786124837</v>
      </c>
    </row>
    <row r="24" spans="1:6" ht="15">
      <c r="A24" s="40" t="s">
        <v>63</v>
      </c>
      <c r="B24" s="3" t="s">
        <v>52</v>
      </c>
      <c r="C24" s="37">
        <v>4668000</v>
      </c>
      <c r="D24" s="37">
        <v>4668000</v>
      </c>
      <c r="E24" s="37">
        <v>1883032</v>
      </c>
      <c r="F24" s="67">
        <f t="shared" si="0"/>
        <v>40.339160239931445</v>
      </c>
    </row>
    <row r="25" spans="1:6" ht="15">
      <c r="A25" s="40"/>
      <c r="B25" s="3"/>
      <c r="C25" s="37"/>
      <c r="D25" s="37"/>
      <c r="E25" s="37"/>
      <c r="F25" s="67"/>
    </row>
    <row r="26" spans="1:6" ht="15">
      <c r="A26" s="55" t="s">
        <v>61</v>
      </c>
      <c r="B26" s="9" t="s">
        <v>51</v>
      </c>
      <c r="C26" s="56">
        <f>C27+C29+C28</f>
        <v>3368000</v>
      </c>
      <c r="D26" s="56">
        <f>D27+D29+D28</f>
        <v>3368000</v>
      </c>
      <c r="E26" s="56">
        <f>E27+E29+E28</f>
        <v>1500029</v>
      </c>
      <c r="F26" s="67">
        <f t="shared" si="0"/>
        <v>44.53767814726841</v>
      </c>
    </row>
    <row r="27" spans="1:6" ht="15">
      <c r="A27" s="40" t="s">
        <v>55</v>
      </c>
      <c r="B27" s="30" t="s">
        <v>68</v>
      </c>
      <c r="C27" s="34">
        <v>2935000</v>
      </c>
      <c r="D27" s="34">
        <v>2935000</v>
      </c>
      <c r="E27" s="34">
        <v>1337806</v>
      </c>
      <c r="F27" s="67">
        <f t="shared" si="0"/>
        <v>45.58112436115843</v>
      </c>
    </row>
    <row r="28" spans="1:6" ht="15">
      <c r="A28" s="40" t="s">
        <v>56</v>
      </c>
      <c r="B28" s="3" t="s">
        <v>67</v>
      </c>
      <c r="C28" s="34">
        <v>323000</v>
      </c>
      <c r="D28" s="34">
        <v>323000</v>
      </c>
      <c r="E28" s="34">
        <v>162223</v>
      </c>
      <c r="F28" s="67">
        <f t="shared" si="0"/>
        <v>50.22383900928793</v>
      </c>
    </row>
    <row r="29" spans="1:6" ht="15">
      <c r="A29" s="40" t="s">
        <v>57</v>
      </c>
      <c r="B29" s="3" t="s">
        <v>52</v>
      </c>
      <c r="C29" s="34">
        <v>110000</v>
      </c>
      <c r="D29" s="34">
        <v>110000</v>
      </c>
      <c r="E29" s="34">
        <v>0</v>
      </c>
      <c r="F29" s="67">
        <f t="shared" si="0"/>
        <v>0</v>
      </c>
    </row>
    <row r="30" spans="1:6" ht="15">
      <c r="A30" s="40"/>
      <c r="B30" s="30"/>
      <c r="C30" s="34"/>
      <c r="D30" s="34"/>
      <c r="E30" s="34"/>
      <c r="F30" s="67"/>
    </row>
    <row r="31" spans="1:6" ht="15">
      <c r="A31" s="40"/>
      <c r="B31" s="9" t="s">
        <v>46</v>
      </c>
      <c r="C31" s="56">
        <f aca="true" t="shared" si="1" ref="C31:E34">C11+C16+C21+C26</f>
        <v>142161000</v>
      </c>
      <c r="D31" s="56">
        <f t="shared" si="1"/>
        <v>142161000</v>
      </c>
      <c r="E31" s="56">
        <f t="shared" si="1"/>
        <v>73673262</v>
      </c>
      <c r="F31" s="67">
        <f t="shared" si="0"/>
        <v>51.823820879144066</v>
      </c>
    </row>
    <row r="32" spans="1:6" ht="15">
      <c r="A32" s="40"/>
      <c r="B32" s="58" t="s">
        <v>59</v>
      </c>
      <c r="C32" s="59">
        <f t="shared" si="1"/>
        <v>89011000</v>
      </c>
      <c r="D32" s="59">
        <f t="shared" si="1"/>
        <v>89011000</v>
      </c>
      <c r="E32" s="59">
        <f t="shared" si="1"/>
        <v>47918978</v>
      </c>
      <c r="F32" s="67">
        <f t="shared" si="0"/>
        <v>53.83489456359326</v>
      </c>
    </row>
    <row r="33" spans="1:6" ht="15">
      <c r="A33" s="40"/>
      <c r="B33" s="60" t="s">
        <v>60</v>
      </c>
      <c r="C33" s="47">
        <f t="shared" si="1"/>
        <v>19436000</v>
      </c>
      <c r="D33" s="47">
        <f t="shared" si="1"/>
        <v>19436000</v>
      </c>
      <c r="E33" s="47">
        <f t="shared" si="1"/>
        <v>10643204</v>
      </c>
      <c r="F33" s="67">
        <f t="shared" si="0"/>
        <v>54.760259312615766</v>
      </c>
    </row>
    <row r="34" spans="1:6" ht="15.75" thickBot="1">
      <c r="A34" s="69"/>
      <c r="B34" s="16" t="s">
        <v>54</v>
      </c>
      <c r="C34" s="42">
        <f t="shared" si="1"/>
        <v>33714000</v>
      </c>
      <c r="D34" s="42">
        <f t="shared" si="1"/>
        <v>33714000</v>
      </c>
      <c r="E34" s="42">
        <f t="shared" si="1"/>
        <v>15111080</v>
      </c>
      <c r="F34" s="68">
        <f t="shared" si="0"/>
        <v>44.821379842202056</v>
      </c>
    </row>
  </sheetData>
  <sheetProtection/>
  <mergeCells count="5">
    <mergeCell ref="A1:F1"/>
    <mergeCell ref="A3:F3"/>
    <mergeCell ref="A4:F4"/>
    <mergeCell ref="A5:F5"/>
    <mergeCell ref="C8:E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52.140625" style="0" customWidth="1"/>
    <col min="3" max="3" width="17.7109375" style="0" customWidth="1"/>
  </cols>
  <sheetData>
    <row r="1" spans="1:3" ht="15">
      <c r="A1" s="84" t="s">
        <v>69</v>
      </c>
      <c r="B1" s="84"/>
      <c r="C1" s="84"/>
    </row>
    <row r="2" spans="1:3" ht="15">
      <c r="A2" s="1"/>
      <c r="B2" s="1"/>
      <c r="C2" s="1"/>
    </row>
    <row r="3" spans="1:3" ht="18">
      <c r="A3" s="85" t="s">
        <v>1</v>
      </c>
      <c r="B3" s="85"/>
      <c r="C3" s="85"/>
    </row>
    <row r="4" spans="1:3" ht="18">
      <c r="A4" s="85" t="s">
        <v>87</v>
      </c>
      <c r="B4" s="85"/>
      <c r="C4" s="85"/>
    </row>
    <row r="5" spans="1:3" ht="15">
      <c r="A5" s="87"/>
      <c r="B5" s="87"/>
      <c r="C5" s="87"/>
    </row>
    <row r="6" spans="1:3" ht="15.75" thickBot="1">
      <c r="A6" s="1"/>
      <c r="B6" s="1"/>
      <c r="C6" s="23" t="s">
        <v>71</v>
      </c>
    </row>
    <row r="7" spans="1:3" ht="15">
      <c r="A7" s="61" t="s">
        <v>3</v>
      </c>
      <c r="B7" s="62" t="s">
        <v>75</v>
      </c>
      <c r="C7" s="63" t="s">
        <v>76</v>
      </c>
    </row>
    <row r="8" spans="1:3" ht="15">
      <c r="A8" s="2" t="s">
        <v>77</v>
      </c>
      <c r="B8" s="3" t="s">
        <v>88</v>
      </c>
      <c r="C8" s="38">
        <v>894111</v>
      </c>
    </row>
    <row r="9" spans="1:3" ht="15">
      <c r="A9" s="2" t="s">
        <v>78</v>
      </c>
      <c r="B9" s="3" t="s">
        <v>79</v>
      </c>
      <c r="C9" s="38">
        <v>62083409</v>
      </c>
    </row>
    <row r="10" spans="1:3" ht="15">
      <c r="A10" s="2" t="s">
        <v>80</v>
      </c>
      <c r="B10" s="3" t="s">
        <v>84</v>
      </c>
      <c r="C10" s="38">
        <v>53771506</v>
      </c>
    </row>
    <row r="11" spans="1:3" ht="15">
      <c r="A11" s="2" t="s">
        <v>81</v>
      </c>
      <c r="B11" s="3" t="s">
        <v>82</v>
      </c>
      <c r="C11" s="38">
        <v>0</v>
      </c>
    </row>
    <row r="12" spans="1:3" ht="15.75" thickBot="1">
      <c r="A12" s="4" t="s">
        <v>83</v>
      </c>
      <c r="B12" s="16" t="s">
        <v>89</v>
      </c>
      <c r="C12" s="43">
        <f>C8+C9-C10+C11</f>
        <v>9206014</v>
      </c>
    </row>
  </sheetData>
  <sheetProtection/>
  <mergeCells count="4">
    <mergeCell ref="A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71" customWidth="1"/>
    <col min="2" max="2" width="54.00390625" style="71" customWidth="1"/>
    <col min="3" max="3" width="20.28125" style="71" customWidth="1"/>
    <col min="4" max="16384" width="9.140625" style="71" customWidth="1"/>
  </cols>
  <sheetData>
    <row r="1" spans="1:3" ht="15">
      <c r="A1" s="88" t="s">
        <v>70</v>
      </c>
      <c r="B1" s="88"/>
      <c r="C1" s="88"/>
    </row>
    <row r="2" spans="1:3" ht="15">
      <c r="A2" s="72"/>
      <c r="B2" s="72"/>
      <c r="C2" s="72"/>
    </row>
    <row r="3" spans="1:3" ht="18">
      <c r="A3" s="89" t="s">
        <v>29</v>
      </c>
      <c r="B3" s="89"/>
      <c r="C3" s="89"/>
    </row>
    <row r="4" spans="1:3" ht="18">
      <c r="A4" s="89" t="s">
        <v>87</v>
      </c>
      <c r="B4" s="89"/>
      <c r="C4" s="89"/>
    </row>
    <row r="5" spans="1:3" ht="15">
      <c r="A5" s="90"/>
      <c r="B5" s="90"/>
      <c r="C5" s="90"/>
    </row>
    <row r="6" spans="1:3" ht="15.75" thickBot="1">
      <c r="A6" s="72"/>
      <c r="B6" s="72"/>
      <c r="C6" s="73" t="s">
        <v>71</v>
      </c>
    </row>
    <row r="7" spans="1:3" ht="15">
      <c r="A7" s="74" t="s">
        <v>3</v>
      </c>
      <c r="B7" s="75" t="s">
        <v>75</v>
      </c>
      <c r="C7" s="76" t="s">
        <v>76</v>
      </c>
    </row>
    <row r="8" spans="1:3" ht="15">
      <c r="A8" s="77" t="s">
        <v>77</v>
      </c>
      <c r="B8" s="78" t="s">
        <v>88</v>
      </c>
      <c r="C8" s="79">
        <v>1585580</v>
      </c>
    </row>
    <row r="9" spans="1:3" ht="15">
      <c r="A9" s="77" t="s">
        <v>78</v>
      </c>
      <c r="B9" s="78" t="s">
        <v>79</v>
      </c>
      <c r="C9" s="79">
        <v>74784950</v>
      </c>
    </row>
    <row r="10" spans="1:3" ht="15">
      <c r="A10" s="77" t="s">
        <v>80</v>
      </c>
      <c r="B10" s="78" t="s">
        <v>84</v>
      </c>
      <c r="C10" s="79">
        <v>73673262</v>
      </c>
    </row>
    <row r="11" spans="1:3" ht="15" customHeight="1">
      <c r="A11" s="77" t="s">
        <v>81</v>
      </c>
      <c r="B11" s="78" t="s">
        <v>82</v>
      </c>
      <c r="C11" s="79">
        <v>24498</v>
      </c>
    </row>
    <row r="12" spans="1:3" ht="15.75" thickBot="1">
      <c r="A12" s="80" t="s">
        <v>83</v>
      </c>
      <c r="B12" s="81" t="s">
        <v>89</v>
      </c>
      <c r="C12" s="82">
        <f>C8+C9-C10+C11</f>
        <v>2721766</v>
      </c>
    </row>
  </sheetData>
  <sheetProtection/>
  <mergeCells count="4">
    <mergeCell ref="A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Társulás</dc:creator>
  <cp:keywords/>
  <dc:description/>
  <cp:lastModifiedBy>VLG</cp:lastModifiedBy>
  <cp:lastPrinted>2017-07-31T08:28:10Z</cp:lastPrinted>
  <dcterms:created xsi:type="dcterms:W3CDTF">2016-08-10T13:29:55Z</dcterms:created>
  <dcterms:modified xsi:type="dcterms:W3CDTF">2017-10-04T11:24:11Z</dcterms:modified>
  <cp:category/>
  <cp:version/>
  <cp:contentType/>
  <cp:contentStatus/>
</cp:coreProperties>
</file>